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\Desktop\"/>
    </mc:Choice>
  </mc:AlternateContent>
  <xr:revisionPtr revIDLastSave="0" documentId="8_{FBF5A74E-B7A6-44B9-B51E-A4AADE99EFA9}" xr6:coauthVersionLast="41" xr6:coauthVersionMax="41" xr10:uidLastSave="{00000000-0000-0000-0000-000000000000}"/>
  <bookViews>
    <workbookView xWindow="-98" yWindow="-98" windowWidth="20715" windowHeight="13276" xr2:uid="{00000000-000D-0000-FFFF-FFFF00000000}"/>
  </bookViews>
  <sheets>
    <sheet name="New Small volume ELISApro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2" l="1"/>
  <c r="B12" i="2" l="1"/>
  <c r="B13" i="2" s="1"/>
  <c r="B17" i="2" s="1"/>
</calcChain>
</file>

<file path=xl/sharedStrings.xml><?xml version="1.0" encoding="utf-8"?>
<sst xmlns="http://schemas.openxmlformats.org/spreadsheetml/2006/main" count="20" uniqueCount="20">
  <si>
    <t>Number of ELISA wells run</t>
  </si>
  <si>
    <t>Number of ELISA plate runs a day</t>
  </si>
  <si>
    <t>Technician $ per hour</t>
  </si>
  <si>
    <t>Tota savings per year (5 days, 50 weeks)</t>
  </si>
  <si>
    <t>Total savings in 5 years</t>
  </si>
  <si>
    <t>Number of hours per ELISA (average)</t>
  </si>
  <si>
    <t>Savings</t>
  </si>
  <si>
    <t>Total savings per day (technician, ELISA tips, and Failure rate)</t>
  </si>
  <si>
    <t xml:space="preserve">Failure rate </t>
  </si>
  <si>
    <t>How many samples out of 100 fail to pass?</t>
  </si>
  <si>
    <t>Use the below calculator to determine total time and money saved when using the ELISAPro in your lab</t>
  </si>
  <si>
    <t>Amount</t>
  </si>
  <si>
    <t>Use below controls to see difference in payment based on quantity</t>
  </si>
  <si>
    <t>Factor</t>
  </si>
  <si>
    <t>Average time (in hours) it takes to run ELISA test from start to finish</t>
  </si>
  <si>
    <t>If you're only running less than 1 plate total per day, put 1 plate in Row 5, and total number of wells used.  If you're running 2 full plates, leave 96 here and updated Row 5 to 2.</t>
  </si>
  <si>
    <t>Number of steps in assay protocol (average)</t>
  </si>
  <si>
    <t>Reflects number of tips used per strip</t>
  </si>
  <si>
    <t>Net savings</t>
  </si>
  <si>
    <t xml:space="preserve">Total cost of ELISAPro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</si>
</sst>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4" fillId="0" borderId="0" xfId="0" applyFont="1"/>
    <xf numFmtId="165" fontId="4" fillId="0" borderId="0" xfId="0" applyNumberFormat="1" applyFont="1"/>
    <xf numFmtId="0" fontId="4" fillId="0" borderId="0" xfId="0" applyFont="1" applyAlignment="1">
      <alignment wrapText="1"/>
    </xf>
    <xf numFmtId="0" fontId="6" fillId="0" borderId="0" xfId="0" applyFont="1"/>
    <xf numFmtId="164" fontId="2" fillId="0" borderId="0" xfId="1" applyNumberFormat="1" applyFont="1"/>
    <xf numFmtId="164" fontId="5" fillId="0" borderId="0" xfId="1" applyNumberFormat="1" applyFont="1"/>
    <xf numFmtId="0" fontId="3" fillId="0" borderId="1" xfId="0" applyFont="1" applyBorder="1"/>
    <xf numFmtId="0" fontId="0" fillId="0" borderId="1" xfId="0" applyBorder="1" applyAlignment="1">
      <alignment horizontal="center" wrapText="1"/>
    </xf>
    <xf numFmtId="0" fontId="4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4" xfId="0" applyBorder="1" applyAlignment="1"/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Currency" xfId="1" builtinId="4"/>
    <cellStyle name="Normal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39" fmlaLink="$B$4" max="96" page="10" val="96"/>
</file>

<file path=xl/ctrlProps/ctrlProp2.xml><?xml version="1.0" encoding="utf-8"?>
<formControlPr xmlns="http://schemas.microsoft.com/office/spreadsheetml/2009/9/main" objectType="Spin" dx="39" fmlaLink="$B$9" max="5" page="10" val="2"/>
</file>

<file path=xl/ctrlProps/ctrlProp3.xml><?xml version="1.0" encoding="utf-8"?>
<formControlPr xmlns="http://schemas.microsoft.com/office/spreadsheetml/2009/9/main" objectType="Spin" dx="39" fmlaLink="$B$6" max="35" min="15" page="10" val="18"/>
</file>

<file path=xl/ctrlProps/ctrlProp4.xml><?xml version="1.0" encoding="utf-8"?>
<formControlPr xmlns="http://schemas.microsoft.com/office/spreadsheetml/2009/9/main" objectType="Spin" dx="39" fmlaLink="$B$5" max="3" page="1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161925</xdr:colOff>
          <xdr:row>3</xdr:row>
          <xdr:rowOff>38100</xdr:rowOff>
        </xdr:from>
        <xdr:to>
          <xdr:col>2</xdr:col>
          <xdr:colOff>352425</xdr:colOff>
          <xdr:row>3</xdr:row>
          <xdr:rowOff>638175</xdr:rowOff>
        </xdr:to>
        <xdr:sp macro="" textlink="">
          <xdr:nvSpPr>
            <xdr:cNvPr id="2049" name="Spinner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180975</xdr:colOff>
          <xdr:row>8</xdr:row>
          <xdr:rowOff>28575</xdr:rowOff>
        </xdr:from>
        <xdr:to>
          <xdr:col>2</xdr:col>
          <xdr:colOff>371475</xdr:colOff>
          <xdr:row>8</xdr:row>
          <xdr:rowOff>628650</xdr:rowOff>
        </xdr:to>
        <xdr:sp macro="" textlink="">
          <xdr:nvSpPr>
            <xdr:cNvPr id="2051" name="Spinner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171450</xdr:colOff>
          <xdr:row>5</xdr:row>
          <xdr:rowOff>38100</xdr:rowOff>
        </xdr:from>
        <xdr:to>
          <xdr:col>2</xdr:col>
          <xdr:colOff>361950</xdr:colOff>
          <xdr:row>5</xdr:row>
          <xdr:rowOff>638175</xdr:rowOff>
        </xdr:to>
        <xdr:sp macro="" textlink="">
          <xdr:nvSpPr>
            <xdr:cNvPr id="2054" name="Spinner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171450</xdr:colOff>
          <xdr:row>4</xdr:row>
          <xdr:rowOff>19050</xdr:rowOff>
        </xdr:from>
        <xdr:to>
          <xdr:col>2</xdr:col>
          <xdr:colOff>361950</xdr:colOff>
          <xdr:row>4</xdr:row>
          <xdr:rowOff>628650</xdr:rowOff>
        </xdr:to>
        <xdr:sp macro="" textlink="">
          <xdr:nvSpPr>
            <xdr:cNvPr id="2055" name="Spinner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660147</xdr:colOff>
      <xdr:row>0</xdr:row>
      <xdr:rowOff>0</xdr:rowOff>
    </xdr:from>
    <xdr:to>
      <xdr:col>2</xdr:col>
      <xdr:colOff>211440</xdr:colOff>
      <xdr:row>0</xdr:row>
      <xdr:rowOff>2124126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147" y="0"/>
          <a:ext cx="4720280" cy="2124126"/>
        </a:xfrm>
        <a:prstGeom prst="rect">
          <a:avLst/>
        </a:prstGeom>
      </xdr:spPr>
    </xdr:pic>
    <xdr:clientData/>
  </xdr:twoCellAnchor>
  <xdr:twoCellAnchor>
    <xdr:from>
      <xdr:col>0</xdr:col>
      <xdr:colOff>1697525</xdr:colOff>
      <xdr:row>0</xdr:row>
      <xdr:rowOff>1537203</xdr:rowOff>
    </xdr:from>
    <xdr:to>
      <xdr:col>1</xdr:col>
      <xdr:colOff>735594</xdr:colOff>
      <xdr:row>0</xdr:row>
      <xdr:rowOff>2079468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697525" y="1537203"/>
          <a:ext cx="4257958" cy="5422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/>
            <a:t>ROI Calculator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11:B17" headerRowCount="0" totalsRowShown="0">
  <tableColumns count="2">
    <tableColumn id="1" xr3:uid="{00000000-0010-0000-0000-000001000000}" name="Savings" headerRowDxfId="1" dataDxfId="0"/>
    <tableColumn id="4" xr3:uid="{00000000-0010-0000-0000-000004000000}" name="Column3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showGridLines="0" tabSelected="1" zoomScale="84" zoomScaleNormal="84" workbookViewId="0">
      <selection activeCell="B12" sqref="B12"/>
    </sheetView>
  </sheetViews>
  <sheetFormatPr defaultRowHeight="29.45" customHeight="1" x14ac:dyDescent="0.45"/>
  <cols>
    <col min="1" max="1" width="53.3984375" customWidth="1"/>
    <col min="2" max="2" width="19.1328125" customWidth="1"/>
    <col min="3" max="3" width="20.59765625" customWidth="1"/>
  </cols>
  <sheetData>
    <row r="1" spans="1:11" ht="177" customHeight="1" x14ac:dyDescent="0.45">
      <c r="A1" s="18"/>
      <c r="B1" s="18"/>
      <c r="C1" s="18"/>
    </row>
    <row r="2" spans="1:11" ht="58.5" customHeight="1" x14ac:dyDescent="0.75">
      <c r="A2" s="19" t="s">
        <v>10</v>
      </c>
      <c r="B2" s="19"/>
      <c r="C2" s="19"/>
    </row>
    <row r="3" spans="1:11" ht="69.75" customHeight="1" x14ac:dyDescent="0.65">
      <c r="A3" s="8" t="s">
        <v>13</v>
      </c>
      <c r="B3" s="9" t="s">
        <v>11</v>
      </c>
      <c r="C3" s="9" t="s">
        <v>12</v>
      </c>
      <c r="D3" s="11"/>
      <c r="E3" s="12"/>
      <c r="F3" s="12"/>
      <c r="G3" s="12"/>
      <c r="H3" s="12"/>
      <c r="I3" s="12"/>
      <c r="J3" s="12"/>
      <c r="K3" s="13"/>
    </row>
    <row r="4" spans="1:11" ht="63.4" customHeight="1" x14ac:dyDescent="0.55000000000000004">
      <c r="A4" s="10" t="s">
        <v>0</v>
      </c>
      <c r="B4" s="16">
        <v>96</v>
      </c>
      <c r="C4" s="17"/>
      <c r="D4" s="21" t="s">
        <v>15</v>
      </c>
      <c r="E4" s="21"/>
      <c r="F4" s="21"/>
      <c r="G4" s="21"/>
      <c r="H4" s="21"/>
      <c r="I4" s="21"/>
      <c r="J4" s="21"/>
      <c r="K4" s="14"/>
    </row>
    <row r="5" spans="1:11" ht="70.5" customHeight="1" x14ac:dyDescent="0.55000000000000004">
      <c r="A5" s="10" t="s">
        <v>1</v>
      </c>
      <c r="B5" s="16">
        <v>1</v>
      </c>
      <c r="C5" s="17"/>
      <c r="D5" s="20"/>
      <c r="E5" s="20"/>
      <c r="F5" s="20"/>
      <c r="G5" s="20"/>
      <c r="H5" s="20"/>
      <c r="I5" s="20"/>
      <c r="J5" s="20"/>
      <c r="K5" s="14"/>
    </row>
    <row r="6" spans="1:11" ht="59.65" customHeight="1" x14ac:dyDescent="0.55000000000000004">
      <c r="A6" s="10" t="s">
        <v>2</v>
      </c>
      <c r="B6" s="16">
        <v>18</v>
      </c>
      <c r="C6" s="17"/>
      <c r="D6" s="20"/>
      <c r="E6" s="20"/>
      <c r="F6" s="20"/>
      <c r="G6" s="20"/>
      <c r="H6" s="20"/>
      <c r="I6" s="20"/>
      <c r="J6" s="20"/>
      <c r="K6" s="14"/>
    </row>
    <row r="7" spans="1:11" ht="36" customHeight="1" x14ac:dyDescent="0.55000000000000004">
      <c r="A7" s="10" t="s">
        <v>5</v>
      </c>
      <c r="B7" s="16">
        <v>2</v>
      </c>
      <c r="C7" s="17"/>
      <c r="D7" s="20" t="s">
        <v>14</v>
      </c>
      <c r="E7" s="20"/>
      <c r="F7" s="20"/>
      <c r="G7" s="20"/>
      <c r="H7" s="20"/>
      <c r="I7" s="20"/>
      <c r="J7" s="20"/>
      <c r="K7" s="14"/>
    </row>
    <row r="8" spans="1:11" ht="36.75" customHeight="1" x14ac:dyDescent="0.55000000000000004">
      <c r="A8" s="10" t="s">
        <v>16</v>
      </c>
      <c r="B8" s="16">
        <v>6</v>
      </c>
      <c r="C8" s="17"/>
      <c r="D8" s="20" t="s">
        <v>17</v>
      </c>
      <c r="E8" s="20"/>
      <c r="F8" s="20"/>
      <c r="G8" s="20"/>
      <c r="H8" s="20"/>
      <c r="I8" s="20"/>
      <c r="J8" s="20"/>
      <c r="K8" s="14"/>
    </row>
    <row r="9" spans="1:11" ht="51.75" customHeight="1" x14ac:dyDescent="0.55000000000000004">
      <c r="A9" s="10" t="s">
        <v>8</v>
      </c>
      <c r="B9" s="16">
        <v>2</v>
      </c>
      <c r="C9" s="17"/>
      <c r="D9" s="22" t="s">
        <v>9</v>
      </c>
      <c r="E9" s="23"/>
      <c r="F9" s="23"/>
      <c r="G9" s="23"/>
      <c r="H9" s="23"/>
      <c r="I9" s="23"/>
      <c r="J9" s="24"/>
      <c r="K9" s="15"/>
    </row>
    <row r="10" spans="1:11" ht="76.900000000000006" customHeight="1" x14ac:dyDescent="0.9">
      <c r="A10" s="5" t="s">
        <v>6</v>
      </c>
      <c r="D10" s="18"/>
      <c r="E10" s="18"/>
      <c r="F10" s="18"/>
      <c r="G10" s="18"/>
      <c r="H10" s="18"/>
      <c r="I10" s="18"/>
      <c r="J10" s="18"/>
      <c r="K10" s="18"/>
    </row>
    <row r="11" spans="1:11" ht="39.4" customHeight="1" x14ac:dyDescent="0.55000000000000004">
      <c r="A11" s="4" t="s">
        <v>7</v>
      </c>
      <c r="B11" s="3">
        <f>(B7*B6*B5)+(B8*0.1*8*B5)+((B9/100)*B4*B5*2)</f>
        <v>44.64</v>
      </c>
    </row>
    <row r="12" spans="1:11" ht="29.45" customHeight="1" x14ac:dyDescent="0.55000000000000004">
      <c r="A12" s="4" t="s">
        <v>3</v>
      </c>
      <c r="B12" s="3">
        <f>B11*5*50</f>
        <v>11160</v>
      </c>
    </row>
    <row r="13" spans="1:11" ht="29.45" customHeight="1" x14ac:dyDescent="0.55000000000000004">
      <c r="A13" s="4" t="s">
        <v>4</v>
      </c>
      <c r="B13" s="3">
        <f>B12*5</f>
        <v>55800</v>
      </c>
    </row>
    <row r="14" spans="1:11" ht="25.5" customHeight="1" x14ac:dyDescent="0.55000000000000004">
      <c r="A14" s="4"/>
      <c r="B14" s="2"/>
    </row>
    <row r="15" spans="1:11" ht="36.4" customHeight="1" x14ac:dyDescent="0.55000000000000004">
      <c r="A15" s="4" t="s">
        <v>19</v>
      </c>
      <c r="B15" s="6">
        <v>35000</v>
      </c>
      <c r="D15" s="18"/>
      <c r="E15" s="18"/>
      <c r="F15" s="18"/>
      <c r="G15" s="18"/>
      <c r="H15" s="18"/>
      <c r="I15" s="18"/>
      <c r="J15" s="18"/>
    </row>
    <row r="16" spans="1:11" ht="29.45" customHeight="1" x14ac:dyDescent="0.55000000000000004">
      <c r="A16" s="4"/>
      <c r="B16" s="1"/>
    </row>
    <row r="17" spans="1:2" ht="29.45" customHeight="1" x14ac:dyDescent="0.7">
      <c r="A17" s="4" t="s">
        <v>18</v>
      </c>
      <c r="B17" s="7">
        <f>B13-B15</f>
        <v>20800</v>
      </c>
    </row>
  </sheetData>
  <mergeCells count="10">
    <mergeCell ref="A1:C1"/>
    <mergeCell ref="D15:J15"/>
    <mergeCell ref="A2:C2"/>
    <mergeCell ref="D7:J7"/>
    <mergeCell ref="D6:J6"/>
    <mergeCell ref="D8:J8"/>
    <mergeCell ref="D4:J4"/>
    <mergeCell ref="D5:J5"/>
    <mergeCell ref="D10:K10"/>
    <mergeCell ref="D9:J9"/>
  </mergeCells>
  <pageMargins left="0.7" right="0.7" top="0.75" bottom="0.75" header="0.3" footer="0.3"/>
  <pageSetup paperSize="23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Spinner 1">
              <controlPr defaultSize="0" autoPict="0">
                <anchor moveWithCells="1" sizeWithCells="1">
                  <from>
                    <xdr:col>2</xdr:col>
                    <xdr:colOff>161925</xdr:colOff>
                    <xdr:row>3</xdr:row>
                    <xdr:rowOff>38100</xdr:rowOff>
                  </from>
                  <to>
                    <xdr:col>2</xdr:col>
                    <xdr:colOff>352425</xdr:colOff>
                    <xdr:row>3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Spinner 3">
              <controlPr defaultSize="0" autoPict="0">
                <anchor moveWithCells="1" sizeWithCells="1">
                  <from>
                    <xdr:col>2</xdr:col>
                    <xdr:colOff>180975</xdr:colOff>
                    <xdr:row>8</xdr:row>
                    <xdr:rowOff>28575</xdr:rowOff>
                  </from>
                  <to>
                    <xdr:col>2</xdr:col>
                    <xdr:colOff>371475</xdr:colOff>
                    <xdr:row>8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Spinner 6">
              <controlPr defaultSize="0" autoPict="0">
                <anchor moveWithCells="1" sizeWithCells="1">
                  <from>
                    <xdr:col>2</xdr:col>
                    <xdr:colOff>171450</xdr:colOff>
                    <xdr:row>5</xdr:row>
                    <xdr:rowOff>38100</xdr:rowOff>
                  </from>
                  <to>
                    <xdr:col>2</xdr:col>
                    <xdr:colOff>361950</xdr:colOff>
                    <xdr:row>5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Spinner 7">
              <controlPr defaultSize="0" autoPict="0">
                <anchor moveWithCells="1" sizeWithCells="1">
                  <from>
                    <xdr:col>2</xdr:col>
                    <xdr:colOff>171450</xdr:colOff>
                    <xdr:row>4</xdr:row>
                    <xdr:rowOff>19050</xdr:rowOff>
                  </from>
                  <to>
                    <xdr:col>2</xdr:col>
                    <xdr:colOff>361950</xdr:colOff>
                    <xdr:row>4</xdr:row>
                    <xdr:rowOff>628650</xdr:rowOff>
                  </to>
                </anchor>
              </controlPr>
            </control>
          </mc:Choice>
        </mc:AlternateContent>
      </controls>
    </mc:Choice>
  </mc:AlternateContent>
  <tableParts count="1"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Small volume ELISApro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Sampath Srikanth</dc:creator>
  <cp:lastModifiedBy>Ed Felt</cp:lastModifiedBy>
  <dcterms:created xsi:type="dcterms:W3CDTF">2018-03-28T22:08:45Z</dcterms:created>
  <dcterms:modified xsi:type="dcterms:W3CDTF">2019-05-03T16:54:31Z</dcterms:modified>
</cp:coreProperties>
</file>